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332A\"/>
    </mc:Choice>
  </mc:AlternateContent>
  <bookViews>
    <workbookView xWindow="390" yWindow="150" windowWidth="19440" windowHeight="8670" firstSheet="1" activeTab="1"/>
  </bookViews>
  <sheets>
    <sheet name="2011 г" sheetId="1" r:id="rId1"/>
    <sheet name="2013 г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calcPr calcId="171026"/>
</workbook>
</file>

<file path=xl/calcChain.xml><?xml version="1.0" encoding="utf-8"?>
<calcChain xmlns="http://schemas.openxmlformats.org/spreadsheetml/2006/main">
  <c r="F9" i="2" l="1"/>
  <c r="F29" i="2"/>
  <c r="G13" i="2"/>
  <c r="D9" i="2"/>
  <c r="D29" i="2"/>
  <c r="C5" i="2"/>
  <c r="G25" i="2"/>
  <c r="G19" i="2"/>
  <c r="G22" i="2"/>
  <c r="G21" i="2"/>
  <c r="G20" i="2"/>
  <c r="G18" i="2"/>
  <c r="G17" i="2"/>
  <c r="G15" i="2"/>
  <c r="G14" i="2"/>
  <c r="G12" i="2"/>
  <c r="G11" i="2"/>
  <c r="G10" i="2"/>
  <c r="G8" i="2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8" i="1"/>
  <c r="F9" i="1"/>
  <c r="F7" i="1"/>
  <c r="E4" i="1"/>
  <c r="G7" i="1"/>
  <c r="C4" i="1"/>
  <c r="D9" i="1"/>
  <c r="G9" i="1"/>
  <c r="G7" i="2"/>
  <c r="G9" i="2"/>
  <c r="D7" i="1"/>
</calcChain>
</file>

<file path=xl/sharedStrings.xml><?xml version="1.0" encoding="utf-8"?>
<sst xmlns="http://schemas.openxmlformats.org/spreadsheetml/2006/main" count="58" uniqueCount="42">
  <si>
    <t>Исполнение сметы доходов и расходов НП СРО "Кузбасский проектно - научный центр" за 2011 год.</t>
  </si>
  <si>
    <t>Смета на 2011</t>
  </si>
  <si>
    <t>Фактическое исполнение сметы</t>
  </si>
  <si>
    <t>Доходы СРО</t>
  </si>
  <si>
    <t>Расходы СРО</t>
  </si>
  <si>
    <t>ДОХОДЫ:</t>
  </si>
  <si>
    <t>Членские взносы</t>
  </si>
  <si>
    <t>Вступительные взносы</t>
  </si>
  <si>
    <t>РАСХОДЫ:</t>
  </si>
  <si>
    <t>Расходы на аренду офисов (новокузнецкого офиса  и кемеровского представительства)</t>
  </si>
  <si>
    <t>Заработная плата работников СРО всего:</t>
  </si>
  <si>
    <t>в том числе:</t>
  </si>
  <si>
    <t>оплата труда</t>
  </si>
  <si>
    <t>налоги</t>
  </si>
  <si>
    <t>Премиальный фонд (расходы по согласованию с Правлением)</t>
  </si>
  <si>
    <t>Командировочные и транспортные расходы (командировки членов Контрольного комитета, аппарата и членов Правления, сотрудников СРО)</t>
  </si>
  <si>
    <t>Приобретение оргтехники,  компьютерных программ, мебели</t>
  </si>
  <si>
    <t>Расходы на канцтовары, услуги полиграфии</t>
  </si>
  <si>
    <t>Обслуживание сайта, телефонов, интернета</t>
  </si>
  <si>
    <t>Представительские расходы ( обслуживание общих собраний и заседаний Правления)</t>
  </si>
  <si>
    <t>Регулярные членские взносы в Национальное объединение проектировщиков (НОП)</t>
  </si>
  <si>
    <t>Расходы, связанные с работой специалистов Аттестационной комиссии</t>
  </si>
  <si>
    <t>Аудиторская проверка</t>
  </si>
  <si>
    <t>Участие в выставках, конференциях, организация выставок, конференций, "круглых столов", выполнение задач, поставленных Правлением и Общим собранием (по согласованию с Правлением):</t>
  </si>
  <si>
    <t>в том числе Фонд директора (затраты по п.12, а также затраты на формирование положительного имиджа Партнерства через СМИ и т.д.)</t>
  </si>
  <si>
    <t>Дополнительные доходы (взносы новых членов Партнерства, экономия средств за предыдущий год и т.д. поступают на статью 12 и используются по согласованию с Партнерством</t>
  </si>
  <si>
    <t>Смета доходов и расходов Ассоциации СРО "Кузбасский проектно - научный центр" на 2015 год.</t>
  </si>
  <si>
    <t>План 2015</t>
  </si>
  <si>
    <t>Факт 2015</t>
  </si>
  <si>
    <t xml:space="preserve">доходы </t>
  </si>
  <si>
    <t xml:space="preserve">расходы </t>
  </si>
  <si>
    <t>Премиальный фонд</t>
  </si>
  <si>
    <t>Командировочные и транспортные расходы (командировки членов Контрольного комитета, аппарата и членов Правления, сотрудников СРО), а также:</t>
  </si>
  <si>
    <t xml:space="preserve">приобретение и обслуживание оргтехники,  компьютерных программ, </t>
  </si>
  <si>
    <t>налог на имущество</t>
  </si>
  <si>
    <t>расходы на канцтовары, техническую литературу, услуги полиграфии</t>
  </si>
  <si>
    <t>обслуживание сайта, телефонов, интернета</t>
  </si>
  <si>
    <t>аудиторская проверка и прочее</t>
  </si>
  <si>
    <t>Расходы, связанные с работой специалистов Аттестационной комиссии и Экспертного совета</t>
  </si>
  <si>
    <t>Фонд директора:</t>
  </si>
  <si>
    <t>участие в выставках, конференциях, организация выставок, конференций, "круглых столов", повышение квалификации сотрудников, материальная помощь сотрудникам:</t>
  </si>
  <si>
    <t>Фонд Правления (подготовка и проведение семинаров по Еврокодам, мастер-класса и т.д.)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</si>
</sst>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2"/>
      <color indexed="6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3" fontId="0" fillId="0" borderId="0" xfId="0" applyNumberFormat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3" fontId="0" fillId="0" borderId="5" xfId="0" applyNumberForma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0" fillId="0" borderId="3" xfId="0" applyNumberForma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3" fontId="0" fillId="0" borderId="1" xfId="0" applyNumberForma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3" fontId="0" fillId="0" borderId="2" xfId="0" applyNumberFormat="1" applyBorder="1" applyAlignment="1">
      <alignment vertical="top" wrapText="1"/>
    </xf>
    <xf numFmtId="49" fontId="0" fillId="0" borderId="7" xfId="0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3" fontId="0" fillId="0" borderId="9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3" fontId="0" fillId="0" borderId="10" xfId="0" applyNumberFormat="1" applyBorder="1" applyAlignment="1">
      <alignment vertical="top" wrapText="1"/>
    </xf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3" fontId="3" fillId="0" borderId="6" xfId="0" applyNumberFormat="1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3" fontId="0" fillId="0" borderId="11" xfId="0" applyNumberFormat="1" applyBorder="1" applyAlignment="1">
      <alignment vertical="top" wrapText="1"/>
    </xf>
    <xf numFmtId="3" fontId="3" fillId="0" borderId="9" xfId="0" applyNumberFormat="1" applyFont="1" applyBorder="1" applyAlignment="1">
      <alignment vertical="center" wrapText="1"/>
    </xf>
    <xf numFmtId="3" fontId="3" fillId="0" borderId="10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3" fontId="0" fillId="2" borderId="1" xfId="0" applyNumberForma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vertical="top" wrapText="1"/>
    </xf>
    <xf numFmtId="3" fontId="0" fillId="2" borderId="2" xfId="0" applyNumberForma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sqref="A1:IV65536"/>
    </sheetView>
  </sheetViews>
  <sheetFormatPr defaultRowHeight="15"/>
  <cols>
    <col min="1" max="1" width="4.33203125" style="1" customWidth="1"/>
    <col min="2" max="2" width="72.5546875" style="2" customWidth="1"/>
    <col min="3" max="3" width="11.33203125" customWidth="1"/>
    <col min="4" max="4" width="11.6640625" customWidth="1"/>
    <col min="5" max="6" width="10.77734375" customWidth="1"/>
    <col min="7" max="7" width="9.33203125" hidden="1" customWidth="1"/>
  </cols>
  <sheetData>
    <row r="1" spans="1:7" ht="43.15" customHeight="1">
      <c r="A1" s="52" t="s">
        <v>0</v>
      </c>
      <c r="B1" s="52"/>
      <c r="C1" s="52"/>
      <c r="D1" s="52"/>
      <c r="E1" s="52"/>
      <c r="F1" s="52"/>
    </row>
    <row r="2" spans="1:7" ht="28.9" customHeight="1">
      <c r="A2" s="57"/>
      <c r="B2" s="56"/>
      <c r="C2" s="56" t="s">
        <v>1</v>
      </c>
      <c r="D2" s="56"/>
      <c r="E2" s="56" t="s">
        <v>2</v>
      </c>
      <c r="F2" s="56"/>
    </row>
    <row r="3" spans="1:7" ht="31.9" customHeight="1">
      <c r="A3" s="57"/>
      <c r="B3" s="56"/>
      <c r="C3" s="51" t="s">
        <v>3</v>
      </c>
      <c r="D3" s="51" t="s">
        <v>4</v>
      </c>
      <c r="E3" s="51" t="s">
        <v>3</v>
      </c>
      <c r="F3" s="51" t="s">
        <v>4</v>
      </c>
    </row>
    <row r="4" spans="1:7" ht="25.9" customHeight="1" thickBot="1">
      <c r="A4" s="7"/>
      <c r="B4" s="8" t="s">
        <v>5</v>
      </c>
      <c r="C4" s="9">
        <f>SUM(C5:C6)</f>
        <v>8350000</v>
      </c>
      <c r="D4" s="9"/>
      <c r="E4" s="9">
        <f>SUM(E5:E6)</f>
        <v>8324438</v>
      </c>
      <c r="F4" s="9"/>
    </row>
    <row r="5" spans="1:7">
      <c r="A5" s="50">
        <v>1</v>
      </c>
      <c r="B5" s="6" t="s">
        <v>6</v>
      </c>
      <c r="C5" s="14">
        <v>8100000</v>
      </c>
      <c r="D5" s="14"/>
      <c r="E5" s="14">
        <v>7924438</v>
      </c>
      <c r="F5" s="14"/>
    </row>
    <row r="6" spans="1:7">
      <c r="A6" s="15">
        <v>2</v>
      </c>
      <c r="B6" s="4" t="s">
        <v>7</v>
      </c>
      <c r="C6" s="16">
        <v>250000</v>
      </c>
      <c r="D6" s="16"/>
      <c r="E6" s="16">
        <v>400000</v>
      </c>
      <c r="F6" s="16"/>
    </row>
    <row r="7" spans="1:7" ht="26.45" customHeight="1" thickBot="1">
      <c r="A7" s="10"/>
      <c r="B7" s="11" t="s">
        <v>8</v>
      </c>
      <c r="C7" s="12"/>
      <c r="D7" s="13">
        <f>SUM(D8,D9,D13,D14,D15,D16,D17,D18,D19,D20,D21,D22,D24)</f>
        <v>8350000</v>
      </c>
      <c r="E7" s="13"/>
      <c r="F7" s="13">
        <f>SUM(F8,F9,F13,F14,F15,F16,F17,F18,F19,F20,F21,F22,F24)</f>
        <v>8219508</v>
      </c>
      <c r="G7" s="3">
        <f>E4-F7</f>
        <v>104930</v>
      </c>
    </row>
    <row r="8" spans="1:7" ht="30">
      <c r="A8" s="50">
        <v>1</v>
      </c>
      <c r="B8" s="6" t="s">
        <v>9</v>
      </c>
      <c r="C8" s="14"/>
      <c r="D8" s="14">
        <v>840000</v>
      </c>
      <c r="E8" s="14"/>
      <c r="F8" s="14">
        <v>861768</v>
      </c>
      <c r="G8" s="3">
        <f>F8-D8</f>
        <v>21768</v>
      </c>
    </row>
    <row r="9" spans="1:7">
      <c r="A9" s="53">
        <v>2</v>
      </c>
      <c r="B9" s="4" t="s">
        <v>10</v>
      </c>
      <c r="C9" s="16"/>
      <c r="D9" s="16">
        <f>SUM(D11:D12)</f>
        <v>4832000</v>
      </c>
      <c r="E9" s="16"/>
      <c r="F9" s="16">
        <f>SUM(F11:F12)</f>
        <v>4891583</v>
      </c>
      <c r="G9" s="3">
        <f t="shared" ref="G9:G22" si="0">F9-D9</f>
        <v>59583</v>
      </c>
    </row>
    <row r="10" spans="1:7">
      <c r="A10" s="54"/>
      <c r="B10" s="4" t="s">
        <v>11</v>
      </c>
      <c r="C10" s="16"/>
      <c r="D10" s="16"/>
      <c r="E10" s="16"/>
      <c r="F10" s="16"/>
      <c r="G10" s="3">
        <f t="shared" si="0"/>
        <v>0</v>
      </c>
    </row>
    <row r="11" spans="1:7">
      <c r="A11" s="54"/>
      <c r="B11" s="4" t="s">
        <v>12</v>
      </c>
      <c r="C11" s="16"/>
      <c r="D11" s="16">
        <v>3828000</v>
      </c>
      <c r="E11" s="16"/>
      <c r="F11" s="16">
        <v>3767667</v>
      </c>
      <c r="G11" s="3">
        <f t="shared" si="0"/>
        <v>-60333</v>
      </c>
    </row>
    <row r="12" spans="1:7">
      <c r="A12" s="55"/>
      <c r="B12" s="4" t="s">
        <v>13</v>
      </c>
      <c r="C12" s="16"/>
      <c r="D12" s="16">
        <v>1004000</v>
      </c>
      <c r="E12" s="16"/>
      <c r="F12" s="16">
        <v>1123916</v>
      </c>
      <c r="G12" s="3">
        <f t="shared" si="0"/>
        <v>119916</v>
      </c>
    </row>
    <row r="13" spans="1:7">
      <c r="A13" s="15">
        <v>3</v>
      </c>
      <c r="B13" s="4" t="s">
        <v>14</v>
      </c>
      <c r="C13" s="16"/>
      <c r="D13" s="16">
        <v>440000</v>
      </c>
      <c r="E13" s="16"/>
      <c r="F13" s="16">
        <v>433466</v>
      </c>
      <c r="G13" s="3">
        <f t="shared" si="0"/>
        <v>-6534</v>
      </c>
    </row>
    <row r="14" spans="1:7" ht="30">
      <c r="A14" s="15">
        <v>4</v>
      </c>
      <c r="B14" s="4" t="s">
        <v>15</v>
      </c>
      <c r="C14" s="16"/>
      <c r="D14" s="16">
        <v>400000</v>
      </c>
      <c r="E14" s="16"/>
      <c r="F14" s="16">
        <v>399645</v>
      </c>
      <c r="G14" s="3">
        <f t="shared" si="0"/>
        <v>-355</v>
      </c>
    </row>
    <row r="15" spans="1:7">
      <c r="A15" s="15">
        <v>5</v>
      </c>
      <c r="B15" s="4" t="s">
        <v>16</v>
      </c>
      <c r="C15" s="16"/>
      <c r="D15" s="16">
        <v>150000</v>
      </c>
      <c r="E15" s="16"/>
      <c r="F15" s="16">
        <v>181817</v>
      </c>
      <c r="G15" s="3">
        <f t="shared" si="0"/>
        <v>31817</v>
      </c>
    </row>
    <row r="16" spans="1:7">
      <c r="A16" s="15">
        <v>6</v>
      </c>
      <c r="B16" s="4" t="s">
        <v>17</v>
      </c>
      <c r="C16" s="16"/>
      <c r="D16" s="16">
        <v>100000</v>
      </c>
      <c r="E16" s="16"/>
      <c r="F16" s="16">
        <v>77240</v>
      </c>
      <c r="G16" s="3">
        <f t="shared" si="0"/>
        <v>-22760</v>
      </c>
    </row>
    <row r="17" spans="1:7">
      <c r="A17" s="15">
        <v>7</v>
      </c>
      <c r="B17" s="4" t="s">
        <v>18</v>
      </c>
      <c r="C17" s="16"/>
      <c r="D17" s="16">
        <v>150000</v>
      </c>
      <c r="E17" s="16"/>
      <c r="F17" s="16">
        <v>161305</v>
      </c>
      <c r="G17" s="3">
        <f t="shared" si="0"/>
        <v>11305</v>
      </c>
    </row>
    <row r="18" spans="1:7">
      <c r="A18" s="15">
        <v>8</v>
      </c>
      <c r="B18" s="4" t="s">
        <v>19</v>
      </c>
      <c r="C18" s="16"/>
      <c r="D18" s="16">
        <v>200000</v>
      </c>
      <c r="E18" s="16"/>
      <c r="F18" s="16">
        <v>173364</v>
      </c>
      <c r="G18" s="3">
        <f t="shared" si="0"/>
        <v>-26636</v>
      </c>
    </row>
    <row r="19" spans="1:7" ht="19.149999999999999" customHeight="1">
      <c r="A19" s="15">
        <v>9</v>
      </c>
      <c r="B19" s="4" t="s">
        <v>20</v>
      </c>
      <c r="C19" s="16"/>
      <c r="D19" s="16">
        <v>450000</v>
      </c>
      <c r="E19" s="16"/>
      <c r="F19" s="16">
        <v>392250</v>
      </c>
      <c r="G19" s="3">
        <f t="shared" si="0"/>
        <v>-57750</v>
      </c>
    </row>
    <row r="20" spans="1:7">
      <c r="A20" s="15">
        <v>10</v>
      </c>
      <c r="B20" s="4" t="s">
        <v>21</v>
      </c>
      <c r="C20" s="16"/>
      <c r="D20" s="16">
        <v>200000</v>
      </c>
      <c r="E20" s="16"/>
      <c r="F20" s="16">
        <v>141588</v>
      </c>
      <c r="G20" s="3">
        <f t="shared" si="0"/>
        <v>-58412</v>
      </c>
    </row>
    <row r="21" spans="1:7">
      <c r="A21" s="15">
        <v>11</v>
      </c>
      <c r="B21" s="4" t="s">
        <v>22</v>
      </c>
      <c r="C21" s="16"/>
      <c r="D21" s="16">
        <v>50000</v>
      </c>
      <c r="E21" s="16"/>
      <c r="F21" s="16">
        <v>73000</v>
      </c>
      <c r="G21" s="3">
        <f t="shared" si="0"/>
        <v>23000</v>
      </c>
    </row>
    <row r="22" spans="1:7" ht="45">
      <c r="A22" s="53">
        <v>12</v>
      </c>
      <c r="B22" s="4" t="s">
        <v>23</v>
      </c>
      <c r="C22" s="16"/>
      <c r="D22" s="16">
        <v>538000</v>
      </c>
      <c r="E22" s="16"/>
      <c r="F22" s="16">
        <v>432482</v>
      </c>
      <c r="G22" s="3">
        <f t="shared" si="0"/>
        <v>-105518</v>
      </c>
    </row>
    <row r="23" spans="1:7" ht="30">
      <c r="A23" s="55"/>
      <c r="B23" s="4" t="s">
        <v>24</v>
      </c>
      <c r="C23" s="16"/>
      <c r="D23" s="16">
        <v>200000</v>
      </c>
      <c r="E23" s="16"/>
      <c r="F23" s="16">
        <v>0</v>
      </c>
    </row>
    <row r="24" spans="1:7" ht="45">
      <c r="A24" s="17">
        <v>13</v>
      </c>
      <c r="B24" s="5" t="s">
        <v>25</v>
      </c>
      <c r="C24" s="18"/>
      <c r="D24" s="18"/>
      <c r="E24" s="18"/>
      <c r="F24" s="18"/>
    </row>
    <row r="25" spans="1:7">
      <c r="C25" s="3"/>
      <c r="D25" s="3"/>
      <c r="E25" s="3"/>
      <c r="F25" s="3"/>
    </row>
    <row r="26" spans="1:7">
      <c r="C26" s="3"/>
      <c r="D26" s="3"/>
      <c r="E26" s="3"/>
      <c r="F26" s="3"/>
    </row>
  </sheetData>
  <mergeCells count="7">
    <mergeCell ref="A1:F1"/>
    <mergeCell ref="A9:A12"/>
    <mergeCell ref="A22:A23"/>
    <mergeCell ref="C2:D2"/>
    <mergeCell ref="E2:F2"/>
    <mergeCell ref="B2:B3"/>
    <mergeCell ref="A2:A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4" workbookViewId="0">
      <selection activeCell="H29" sqref="H29"/>
    </sheetView>
  </sheetViews>
  <sheetFormatPr defaultRowHeight="15"/>
  <cols>
    <col min="1" max="1" width="5.77734375" style="1" customWidth="1"/>
    <col min="2" max="2" width="78.109375" style="2" customWidth="1"/>
    <col min="3" max="3" width="10.6640625" customWidth="1"/>
    <col min="4" max="4" width="10.33203125" customWidth="1"/>
    <col min="5" max="5" width="10.21875" customWidth="1"/>
    <col min="6" max="6" width="10" customWidth="1"/>
    <col min="7" max="7" width="9.33203125" hidden="1" customWidth="1"/>
  </cols>
  <sheetData>
    <row r="1" spans="1:7" ht="43.15" customHeight="1">
      <c r="A1" s="58" t="s">
        <v>26</v>
      </c>
      <c r="B1" s="58"/>
      <c r="C1" s="58"/>
      <c r="D1" s="58"/>
      <c r="E1" s="58"/>
      <c r="F1" s="58"/>
    </row>
    <row r="2" spans="1:7" ht="17.25" customHeight="1">
      <c r="A2" s="62"/>
      <c r="B2" s="63"/>
      <c r="C2" s="59" t="s">
        <v>27</v>
      </c>
      <c r="D2" s="59"/>
      <c r="E2" s="59" t="s">
        <v>28</v>
      </c>
      <c r="F2" s="59"/>
    </row>
    <row r="3" spans="1:7" ht="22.5" customHeight="1">
      <c r="A3" s="62"/>
      <c r="B3" s="64"/>
      <c r="C3" s="41" t="s">
        <v>29</v>
      </c>
      <c r="D3" s="41" t="s">
        <v>30</v>
      </c>
      <c r="E3" s="41" t="s">
        <v>29</v>
      </c>
      <c r="F3" s="41" t="s">
        <v>30</v>
      </c>
    </row>
    <row r="4" spans="1:7" ht="25.9" customHeight="1" thickBot="1">
      <c r="A4" s="7"/>
      <c r="B4" s="8" t="s">
        <v>5</v>
      </c>
      <c r="C4" s="9">
        <v>7800000</v>
      </c>
      <c r="D4" s="9"/>
      <c r="E4" s="9">
        <v>7665000</v>
      </c>
      <c r="F4" s="9">
        <v>8112471</v>
      </c>
    </row>
    <row r="5" spans="1:7" ht="16.5" thickBot="1">
      <c r="A5" s="50">
        <v>1</v>
      </c>
      <c r="B5" s="6" t="s">
        <v>6</v>
      </c>
      <c r="C5" s="14">
        <f>7800000</f>
        <v>7800000</v>
      </c>
      <c r="D5" s="14"/>
      <c r="E5" s="9">
        <v>7665000</v>
      </c>
      <c r="F5" s="14"/>
    </row>
    <row r="6" spans="1:7">
      <c r="A6" s="15">
        <v>2</v>
      </c>
      <c r="B6" s="4" t="s">
        <v>7</v>
      </c>
      <c r="C6" s="16"/>
      <c r="D6" s="16"/>
      <c r="E6" s="16"/>
      <c r="F6" s="16"/>
    </row>
    <row r="7" spans="1:7" ht="21" customHeight="1" thickBot="1">
      <c r="A7" s="10"/>
      <c r="B7" s="11" t="s">
        <v>8</v>
      </c>
      <c r="C7" s="12"/>
      <c r="D7" s="13"/>
      <c r="E7" s="13"/>
      <c r="F7" s="13"/>
      <c r="G7" s="3">
        <f>E4-F7</f>
        <v>7665000</v>
      </c>
    </row>
    <row r="8" spans="1:7" ht="19.5" customHeight="1">
      <c r="A8" s="20">
        <v>1</v>
      </c>
      <c r="B8" s="21" t="s">
        <v>9</v>
      </c>
      <c r="C8" s="22"/>
      <c r="D8" s="31">
        <v>700000</v>
      </c>
      <c r="E8" s="22"/>
      <c r="F8" s="22">
        <v>657498</v>
      </c>
      <c r="G8" s="3">
        <f>F8-D8</f>
        <v>-42502</v>
      </c>
    </row>
    <row r="9" spans="1:7">
      <c r="A9" s="60">
        <v>2</v>
      </c>
      <c r="B9" s="23" t="s">
        <v>10</v>
      </c>
      <c r="C9" s="24"/>
      <c r="D9" s="32">
        <f>SUM(D11:D12)</f>
        <v>4491000</v>
      </c>
      <c r="E9" s="24"/>
      <c r="F9" s="24">
        <f>F11+F12</f>
        <v>4555410</v>
      </c>
      <c r="G9" s="3">
        <f t="shared" ref="G9:G25" si="0">F9-D9</f>
        <v>64410</v>
      </c>
    </row>
    <row r="10" spans="1:7">
      <c r="A10" s="54"/>
      <c r="B10" s="4" t="s">
        <v>11</v>
      </c>
      <c r="C10" s="16"/>
      <c r="D10" s="33"/>
      <c r="E10" s="16"/>
      <c r="F10" s="16"/>
      <c r="G10" s="3">
        <f t="shared" si="0"/>
        <v>0</v>
      </c>
    </row>
    <row r="11" spans="1:7">
      <c r="A11" s="54"/>
      <c r="B11" s="4" t="s">
        <v>12</v>
      </c>
      <c r="C11" s="16"/>
      <c r="D11" s="33">
        <v>3450000</v>
      </c>
      <c r="E11" s="16"/>
      <c r="F11" s="16">
        <v>3427469</v>
      </c>
      <c r="G11" s="3">
        <f t="shared" si="0"/>
        <v>-22531</v>
      </c>
    </row>
    <row r="12" spans="1:7">
      <c r="A12" s="61"/>
      <c r="B12" s="5" t="s">
        <v>13</v>
      </c>
      <c r="C12" s="18"/>
      <c r="D12" s="34">
        <v>1041000</v>
      </c>
      <c r="E12" s="18"/>
      <c r="F12" s="18">
        <v>1127941</v>
      </c>
      <c r="G12" s="3">
        <f t="shared" si="0"/>
        <v>86941</v>
      </c>
    </row>
    <row r="13" spans="1:7">
      <c r="A13" s="51"/>
      <c r="B13" s="25" t="s">
        <v>31</v>
      </c>
      <c r="C13" s="26"/>
      <c r="D13" s="35">
        <v>325000</v>
      </c>
      <c r="E13" s="26"/>
      <c r="F13" s="26">
        <v>345000</v>
      </c>
      <c r="G13" s="3">
        <f t="shared" si="0"/>
        <v>20000</v>
      </c>
    </row>
    <row r="14" spans="1:7" ht="30">
      <c r="A14" s="60">
        <v>3</v>
      </c>
      <c r="B14" s="23" t="s">
        <v>32</v>
      </c>
      <c r="C14" s="24"/>
      <c r="D14" s="36">
        <v>764000</v>
      </c>
      <c r="E14" s="36"/>
      <c r="F14" s="36">
        <v>809698</v>
      </c>
      <c r="G14" s="3">
        <f t="shared" si="0"/>
        <v>45698</v>
      </c>
    </row>
    <row r="15" spans="1:7">
      <c r="A15" s="54"/>
      <c r="B15" s="4" t="s">
        <v>33</v>
      </c>
      <c r="C15" s="16"/>
      <c r="D15" s="37"/>
      <c r="E15" s="16"/>
      <c r="F15" s="16"/>
      <c r="G15" s="3">
        <f t="shared" si="0"/>
        <v>0</v>
      </c>
    </row>
    <row r="16" spans="1:7">
      <c r="A16" s="54"/>
      <c r="B16" s="4" t="s">
        <v>34</v>
      </c>
      <c r="C16" s="16"/>
      <c r="D16" s="37"/>
      <c r="E16" s="16"/>
      <c r="F16" s="16"/>
      <c r="G16" s="3"/>
    </row>
    <row r="17" spans="1:7">
      <c r="A17" s="54"/>
      <c r="B17" s="4" t="s">
        <v>35</v>
      </c>
      <c r="C17" s="16"/>
      <c r="D17" s="37"/>
      <c r="E17" s="16"/>
      <c r="F17" s="16"/>
      <c r="G17" s="3">
        <f t="shared" si="0"/>
        <v>0</v>
      </c>
    </row>
    <row r="18" spans="1:7">
      <c r="A18" s="54"/>
      <c r="B18" s="4" t="s">
        <v>36</v>
      </c>
      <c r="C18" s="16"/>
      <c r="D18" s="37"/>
      <c r="E18" s="16"/>
      <c r="F18" s="16"/>
      <c r="G18" s="3">
        <f t="shared" si="0"/>
        <v>0</v>
      </c>
    </row>
    <row r="19" spans="1:7">
      <c r="A19" s="61"/>
      <c r="B19" s="5" t="s">
        <v>37</v>
      </c>
      <c r="C19" s="18"/>
      <c r="D19" s="38"/>
      <c r="E19" s="18"/>
      <c r="F19" s="18"/>
      <c r="G19" s="3">
        <f>F19-D19</f>
        <v>0</v>
      </c>
    </row>
    <row r="20" spans="1:7">
      <c r="A20" s="51">
        <v>4</v>
      </c>
      <c r="B20" s="29" t="s">
        <v>19</v>
      </c>
      <c r="C20" s="30"/>
      <c r="D20" s="39">
        <v>100000</v>
      </c>
      <c r="E20" s="39"/>
      <c r="F20" s="39">
        <v>84583</v>
      </c>
      <c r="G20" s="3">
        <f t="shared" si="0"/>
        <v>-15417</v>
      </c>
    </row>
    <row r="21" spans="1:7" ht="19.149999999999999" customHeight="1">
      <c r="A21" s="51">
        <v>5</v>
      </c>
      <c r="B21" s="25" t="s">
        <v>20</v>
      </c>
      <c r="C21" s="26"/>
      <c r="D21" s="35">
        <v>880000</v>
      </c>
      <c r="E21" s="26"/>
      <c r="F21" s="26">
        <v>694125</v>
      </c>
      <c r="G21" s="3">
        <f t="shared" si="0"/>
        <v>-185875</v>
      </c>
    </row>
    <row r="22" spans="1:7" ht="18" customHeight="1">
      <c r="A22" s="51">
        <v>6</v>
      </c>
      <c r="B22" s="25" t="s">
        <v>38</v>
      </c>
      <c r="C22" s="26"/>
      <c r="D22" s="35">
        <v>100000</v>
      </c>
      <c r="E22" s="26"/>
      <c r="F22" s="26">
        <v>41943</v>
      </c>
      <c r="G22" s="3">
        <f t="shared" si="0"/>
        <v>-58057</v>
      </c>
    </row>
    <row r="23" spans="1:7">
      <c r="A23" s="49">
        <v>7</v>
      </c>
      <c r="B23" s="6" t="s">
        <v>39</v>
      </c>
      <c r="C23" s="14"/>
      <c r="D23" s="40">
        <v>115000</v>
      </c>
      <c r="E23" s="14"/>
      <c r="F23" s="14">
        <v>51000</v>
      </c>
      <c r="G23" s="3"/>
    </row>
    <row r="24" spans="1:7">
      <c r="A24" s="48"/>
      <c r="B24" s="4" t="s">
        <v>11</v>
      </c>
      <c r="C24" s="16"/>
      <c r="D24" s="37"/>
      <c r="E24" s="16"/>
      <c r="F24" s="16"/>
      <c r="G24" s="3"/>
    </row>
    <row r="25" spans="1:7" ht="33" customHeight="1">
      <c r="A25" s="19"/>
      <c r="B25" s="4" t="s">
        <v>40</v>
      </c>
      <c r="C25" s="16"/>
      <c r="D25" s="33"/>
      <c r="E25" s="16"/>
      <c r="F25" s="16"/>
      <c r="G25" s="3">
        <f t="shared" si="0"/>
        <v>0</v>
      </c>
    </row>
    <row r="26" spans="1:7" ht="17.45" customHeight="1">
      <c r="A26" s="19"/>
      <c r="B26" s="42"/>
      <c r="C26" s="43"/>
      <c r="D26" s="44"/>
      <c r="E26" s="43"/>
      <c r="F26" s="43"/>
      <c r="G26" s="3"/>
    </row>
    <row r="27" spans="1:7" ht="17.45" customHeight="1">
      <c r="A27" s="28"/>
      <c r="B27" s="45"/>
      <c r="C27" s="46"/>
      <c r="D27" s="47"/>
      <c r="E27" s="46"/>
      <c r="F27" s="46"/>
      <c r="G27" s="3"/>
    </row>
    <row r="28" spans="1:7" ht="17.45" customHeight="1">
      <c r="A28" s="51">
        <v>8</v>
      </c>
      <c r="B28" s="25" t="s">
        <v>41</v>
      </c>
      <c r="C28" s="26"/>
      <c r="D28" s="27">
        <v>325000</v>
      </c>
      <c r="E28" s="26"/>
      <c r="F28" s="26">
        <v>873292</v>
      </c>
      <c r="G28" s="3"/>
    </row>
    <row r="29" spans="1:7" ht="17.45" customHeight="1">
      <c r="A29" s="51"/>
      <c r="B29" s="25"/>
      <c r="C29" s="26"/>
      <c r="D29" s="27">
        <f>D8+D9+D13+D14+D20+D21+D22+D23+D28</f>
        <v>7800000</v>
      </c>
      <c r="E29" s="26"/>
      <c r="F29" s="27">
        <f>F8+F9+F13+F14+F20+F21+F22+F23+F28</f>
        <v>8112549</v>
      </c>
      <c r="G29" s="3"/>
    </row>
    <row r="30" spans="1:7">
      <c r="C30" s="3"/>
      <c r="D30" s="3"/>
      <c r="E30" s="3"/>
      <c r="F30" s="3"/>
    </row>
    <row r="31" spans="1:7">
      <c r="C31" s="3"/>
      <c r="D31" s="3"/>
      <c r="E31" s="3"/>
      <c r="F31" s="3"/>
    </row>
    <row r="34" spans="6:6">
      <c r="F34" s="3"/>
    </row>
    <row r="35" spans="6:6">
      <c r="F35" s="3"/>
    </row>
    <row r="38" spans="6:6">
      <c r="F38" s="3"/>
    </row>
  </sheetData>
  <mergeCells count="7">
    <mergeCell ref="A1:F1"/>
    <mergeCell ref="C2:D2"/>
    <mergeCell ref="E2:F2"/>
    <mergeCell ref="A14:A19"/>
    <mergeCell ref="A2:A3"/>
    <mergeCell ref="B2:B3"/>
    <mergeCell ref="A9:A1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Татьяна</dc:creator>
  <cp:keywords/>
  <dc:description/>
  <cp:lastModifiedBy>X</cp:lastModifiedBy>
  <cp:revision/>
  <dcterms:created xsi:type="dcterms:W3CDTF">2012-04-10T07:48:06Z</dcterms:created>
  <dcterms:modified xsi:type="dcterms:W3CDTF">2016-03-24T03:40:25Z</dcterms:modified>
  <cp:category/>
  <cp:contentStatus/>
</cp:coreProperties>
</file>