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" yWindow="97" windowWidth="19440" windowHeight="8737" activeTab="0"/>
  </bookViews>
  <sheets>
    <sheet name="2019 г" sheetId="1" r:id="rId1"/>
  </sheets>
  <definedNames/>
  <calcPr fullCalcOnLoad="1"/>
</workbook>
</file>

<file path=xl/comments1.xml><?xml version="1.0" encoding="utf-8"?>
<comments xmlns="http://schemas.openxmlformats.org/spreadsheetml/2006/main">
  <authors>
    <author>Рожкова Владимировна Ирина</author>
  </authors>
  <commentList>
    <comment ref="M14" authorId="0">
      <text>
        <r>
          <rPr>
            <b/>
            <sz val="9"/>
            <rFont val="Tahoma"/>
            <family val="0"/>
          </rPr>
          <t>Рожкова Владимировна Ирина: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<sst xmlns="http://schemas.openxmlformats.org/spreadsheetml/2006/main" count="40" uniqueCount="37">
  <si>
    <t>Вступительные взносы</t>
  </si>
  <si>
    <t>оплата труда</t>
  </si>
  <si>
    <t>налоги</t>
  </si>
  <si>
    <t>Заработная плата работников СРО всего:</t>
  </si>
  <si>
    <t>в том числе:</t>
  </si>
  <si>
    <t>Представительские расходы ( обслуживание общих собраний и заседаний Правления)</t>
  </si>
  <si>
    <t>ДОХОДЫ:</t>
  </si>
  <si>
    <t>РАСХОДЫ:</t>
  </si>
  <si>
    <t>Фонд директора:</t>
  </si>
  <si>
    <t>Расходы, связанные с работой специалистов Аттестационной комиссии и Экспертного совета</t>
  </si>
  <si>
    <t>обслуживание сайта, телефонов, интернета</t>
  </si>
  <si>
    <t>аудиторская проверка и прочее</t>
  </si>
  <si>
    <t>участие в выставках, конференциях, организация выставок, конференций, "круглых столов", повышение квалификации сотрудников, материальная помощь сотрудникам:</t>
  </si>
  <si>
    <t xml:space="preserve">доходы </t>
  </si>
  <si>
    <t xml:space="preserve">расходы </t>
  </si>
  <si>
    <t xml:space="preserve">приобретение и обслуживание оргтехники,  компьютерных программ, </t>
  </si>
  <si>
    <t>Расходы на аренду офиса в г.Новокузнецке</t>
  </si>
  <si>
    <t>Регулярные членские взносы в Нац. объединение проектиров. и изыск. (НОПРИЗ)</t>
  </si>
  <si>
    <t xml:space="preserve">расходы на канцтовары, </t>
  </si>
  <si>
    <t>Членские взносы                                                                                                   120*60</t>
  </si>
  <si>
    <t>Фонд Правления (резервный фонд)   "+" - долги организаций за 2019 г.</t>
  </si>
  <si>
    <t xml:space="preserve">Премиальный фонд </t>
  </si>
  <si>
    <t>Смета доходов и расходов Ассоциации СРО "Кузбасский проектно-научный центр" на 2021 год.</t>
  </si>
  <si>
    <t>План 2021</t>
  </si>
  <si>
    <t>Факт 2021</t>
  </si>
  <si>
    <t>задолженность организаций по членским взносам за 2020 г.</t>
  </si>
  <si>
    <t>1150000+</t>
  </si>
  <si>
    <t>Налоги с ГПХ 130000</t>
  </si>
  <si>
    <r>
      <t xml:space="preserve">Командировочные и транспортные расходы (командировки членов Контрольного комитета, аппарата и </t>
    </r>
    <r>
      <rPr>
        <sz val="12"/>
        <color theme="1"/>
        <rFont val="Arial"/>
        <family val="2"/>
      </rPr>
      <t xml:space="preserve"> сотрудников СРО), а также:</t>
    </r>
  </si>
  <si>
    <t>%% по депозиту минус налог на прибыль</t>
  </si>
  <si>
    <t xml:space="preserve">внереализ.расх 1650, операц расх. 3250; программн.обесп.5950; </t>
  </si>
  <si>
    <t>аренда авто 58779, нотариус 1800, госпошлина 6720</t>
  </si>
  <si>
    <t>обслуживание оргтехники и комп.обооруд.11050, усл.почты 23882;</t>
  </si>
  <si>
    <t>аудит 45000;  Материалы 4243; Шелтунова Т.К.; 56169 +3252</t>
  </si>
  <si>
    <t>Мат помощь</t>
  </si>
  <si>
    <t>ООО "Вавилон" оплата за подготовку мат-лов по расчёту и проведение конференции</t>
  </si>
  <si>
    <t>усл.связи 12617,75, сайт 151790, Юрист 135000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</si>
</sst>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6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3" fontId="0" fillId="0" borderId="10" xfId="0" applyNumberFormat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3" fontId="0" fillId="0" borderId="20" xfId="0" applyNumberFormat="1" applyBorder="1" applyAlignment="1">
      <alignment vertical="top" wrapText="1"/>
    </xf>
    <xf numFmtId="3" fontId="0" fillId="0" borderId="19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3" fontId="38" fillId="0" borderId="19" xfId="0" applyNumberFormat="1" applyFont="1" applyBorder="1" applyAlignment="1">
      <alignment vertical="center" wrapText="1"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172" fontId="0" fillId="0" borderId="18" xfId="0" applyNumberFormat="1" applyBorder="1" applyAlignment="1">
      <alignment vertical="top" wrapText="1"/>
    </xf>
    <xf numFmtId="172" fontId="0" fillId="0" borderId="10" xfId="0" applyNumberFormat="1" applyBorder="1" applyAlignment="1">
      <alignment vertical="top" wrapText="1"/>
    </xf>
    <xf numFmtId="172" fontId="0" fillId="0" borderId="15" xfId="0" applyNumberFormat="1" applyBorder="1" applyAlignment="1">
      <alignment vertical="top" wrapText="1"/>
    </xf>
    <xf numFmtId="172" fontId="0" fillId="0" borderId="11" xfId="0" applyNumberFormat="1" applyBorder="1" applyAlignment="1">
      <alignment vertical="top" wrapText="1"/>
    </xf>
    <xf numFmtId="172" fontId="4" fillId="0" borderId="20" xfId="0" applyNumberFormat="1" applyFont="1" applyBorder="1" applyAlignment="1">
      <alignment vertical="center" wrapText="1"/>
    </xf>
    <xf numFmtId="172" fontId="0" fillId="0" borderId="12" xfId="0" applyNumberFormat="1" applyBorder="1" applyAlignment="1">
      <alignment vertical="top" wrapText="1"/>
    </xf>
    <xf numFmtId="3" fontId="31" fillId="0" borderId="0" xfId="0" applyNumberFormat="1" applyFont="1" applyAlignment="1">
      <alignment/>
    </xf>
    <xf numFmtId="4" fontId="0" fillId="0" borderId="18" xfId="0" applyNumberFormat="1" applyBorder="1" applyAlignment="1">
      <alignment vertical="top" wrapText="1"/>
    </xf>
    <xf numFmtId="4" fontId="0" fillId="0" borderId="19" xfId="0" applyNumberFormat="1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4" fontId="2" fillId="0" borderId="13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tabSelected="1" workbookViewId="0" topLeftCell="B1">
      <selection activeCell="H18" sqref="H18:L18"/>
    </sheetView>
  </sheetViews>
  <sheetFormatPr defaultColWidth="8.88671875" defaultRowHeight="15"/>
  <cols>
    <col min="1" max="1" width="5.77734375" style="1" customWidth="1"/>
    <col min="2" max="2" width="77.10546875" style="2" customWidth="1"/>
    <col min="3" max="3" width="9.21484375" style="0" customWidth="1"/>
    <col min="4" max="4" width="8.88671875" style="0" customWidth="1"/>
    <col min="5" max="5" width="10.21484375" style="0" customWidth="1"/>
    <col min="6" max="6" width="12.4453125" style="0" customWidth="1"/>
    <col min="7" max="7" width="9.3359375" style="0" hidden="1" customWidth="1"/>
    <col min="8" max="11" width="9.3359375" style="0" customWidth="1"/>
    <col min="12" max="12" width="12.5546875" style="0" customWidth="1"/>
    <col min="13" max="13" width="12.10546875" style="0" customWidth="1"/>
    <col min="14" max="14" width="9.21484375" style="0" customWidth="1"/>
    <col min="16" max="16" width="9.88671875" style="0" customWidth="1"/>
  </cols>
  <sheetData>
    <row r="1" spans="1:6" ht="42.75" customHeight="1">
      <c r="A1" s="53" t="s">
        <v>22</v>
      </c>
      <c r="B1" s="53"/>
      <c r="C1" s="53"/>
      <c r="D1" s="53"/>
      <c r="E1" s="53"/>
      <c r="F1" s="53"/>
    </row>
    <row r="2" spans="1:6" ht="17.25" customHeight="1">
      <c r="A2" s="55"/>
      <c r="B2" s="56"/>
      <c r="C2" s="54" t="s">
        <v>23</v>
      </c>
      <c r="D2" s="54"/>
      <c r="E2" s="54" t="s">
        <v>24</v>
      </c>
      <c r="F2" s="54"/>
    </row>
    <row r="3" spans="1:6" ht="22.5" customHeight="1">
      <c r="A3" s="55"/>
      <c r="B3" s="57"/>
      <c r="C3" s="37" t="s">
        <v>13</v>
      </c>
      <c r="D3" s="37" t="s">
        <v>14</v>
      </c>
      <c r="E3" s="37" t="s">
        <v>13</v>
      </c>
      <c r="F3" s="37" t="s">
        <v>14</v>
      </c>
    </row>
    <row r="4" spans="1:18" ht="25.5" customHeight="1" thickBot="1">
      <c r="A4" s="7"/>
      <c r="B4" s="8" t="s">
        <v>6</v>
      </c>
      <c r="C4" s="9">
        <v>7200000</v>
      </c>
      <c r="D4" s="9">
        <v>7200000</v>
      </c>
      <c r="E4" s="9">
        <f>E5+E29+E30</f>
        <v>7075759.3100000005</v>
      </c>
      <c r="F4" s="52">
        <f>F8+F9+F14+F19+F20+F24+F27</f>
        <v>6922454.95</v>
      </c>
      <c r="N4" s="3"/>
      <c r="Q4">
        <v>-375918</v>
      </c>
      <c r="R4" s="3">
        <f>N4+Q4</f>
        <v>-375918</v>
      </c>
    </row>
    <row r="5" spans="1:40" ht="30.75" thickBot="1">
      <c r="A5" s="13">
        <v>1</v>
      </c>
      <c r="B5" s="6" t="s">
        <v>19</v>
      </c>
      <c r="C5" s="9">
        <v>7200000</v>
      </c>
      <c r="D5" s="14"/>
      <c r="E5" s="9">
        <v>6861000</v>
      </c>
      <c r="F5" s="14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1:40" ht="15">
      <c r="A6" s="15">
        <v>2</v>
      </c>
      <c r="B6" s="4" t="s">
        <v>0</v>
      </c>
      <c r="C6" s="16"/>
      <c r="D6" s="16"/>
      <c r="E6" s="16"/>
      <c r="F6" s="16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</row>
    <row r="7" spans="1:40" ht="15.75" customHeight="1" thickBot="1">
      <c r="A7" s="10"/>
      <c r="B7" s="11" t="s">
        <v>7</v>
      </c>
      <c r="C7" s="12"/>
      <c r="D7" s="12"/>
      <c r="E7" s="12"/>
      <c r="F7" s="12"/>
      <c r="G7" s="3">
        <f>E4-F7</f>
        <v>7075759.3100000005</v>
      </c>
      <c r="H7" s="3"/>
      <c r="I7" s="3"/>
      <c r="J7" s="3"/>
      <c r="K7" s="3"/>
      <c r="L7" s="3"/>
      <c r="M7" s="3"/>
      <c r="N7" s="40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</row>
    <row r="8" spans="1:40" ht="19.5" customHeight="1">
      <c r="A8" s="22">
        <v>1</v>
      </c>
      <c r="B8" s="23" t="s">
        <v>16</v>
      </c>
      <c r="C8" s="24"/>
      <c r="D8" s="24">
        <v>600000</v>
      </c>
      <c r="E8" s="24"/>
      <c r="F8" s="48">
        <v>587730</v>
      </c>
      <c r="G8" s="3">
        <f>F8-D8</f>
        <v>-12270</v>
      </c>
      <c r="H8" s="3"/>
      <c r="I8" s="3"/>
      <c r="J8" s="3"/>
      <c r="K8" s="3"/>
      <c r="L8" s="3"/>
      <c r="M8" s="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</row>
    <row r="9" spans="1:40" ht="15">
      <c r="A9" s="58">
        <v>2</v>
      </c>
      <c r="B9" s="25" t="s">
        <v>3</v>
      </c>
      <c r="C9" s="26"/>
      <c r="D9" s="26">
        <v>3700000</v>
      </c>
      <c r="E9" s="26"/>
      <c r="F9" s="49">
        <f>F11+F12</f>
        <v>4185251.73</v>
      </c>
      <c r="G9" s="3">
        <f aca="true" t="shared" si="0" ref="G9:G24">F9-D9</f>
        <v>485251.73</v>
      </c>
      <c r="H9" s="3"/>
      <c r="I9" s="3"/>
      <c r="J9" s="3"/>
      <c r="K9" s="3"/>
      <c r="L9" s="3"/>
      <c r="M9" s="3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5.75" thickBot="1">
      <c r="A10" s="59"/>
      <c r="B10" s="4" t="s">
        <v>4</v>
      </c>
      <c r="C10" s="16"/>
      <c r="D10" s="16"/>
      <c r="E10" s="16"/>
      <c r="F10" s="50"/>
      <c r="G10" s="3">
        <f t="shared" si="0"/>
        <v>0</v>
      </c>
      <c r="H10" s="3"/>
      <c r="I10" s="3"/>
      <c r="J10" s="3"/>
      <c r="K10" s="3"/>
      <c r="L10" s="3"/>
      <c r="M10" s="3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</row>
    <row r="11" spans="1:40" ht="15.75" thickBot="1">
      <c r="A11" s="59"/>
      <c r="B11" s="4" t="s">
        <v>1</v>
      </c>
      <c r="C11" s="16"/>
      <c r="D11" s="16">
        <v>2850000</v>
      </c>
      <c r="E11" s="16"/>
      <c r="F11" s="48">
        <v>3216328.56</v>
      </c>
      <c r="G11" s="3">
        <f t="shared" si="0"/>
        <v>366328.56000000006</v>
      </c>
      <c r="H11" s="3"/>
      <c r="I11" s="3"/>
      <c r="J11" s="3"/>
      <c r="K11" s="3"/>
      <c r="L11" s="3"/>
      <c r="M11" s="3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</row>
    <row r="12" spans="1:40" ht="15">
      <c r="A12" s="60"/>
      <c r="B12" s="5" t="s">
        <v>2</v>
      </c>
      <c r="C12" s="17"/>
      <c r="D12" s="17">
        <v>850000</v>
      </c>
      <c r="E12" s="17"/>
      <c r="F12" s="48">
        <v>968923.17</v>
      </c>
      <c r="G12" s="3">
        <f t="shared" si="0"/>
        <v>118923.17000000004</v>
      </c>
      <c r="H12" s="3"/>
      <c r="I12" s="3"/>
      <c r="J12" s="3"/>
      <c r="K12" s="3"/>
      <c r="L12" s="3"/>
      <c r="M12" s="3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</row>
    <row r="13" spans="1:40" ht="15.75" thickBot="1">
      <c r="A13" s="18"/>
      <c r="B13" s="27" t="s">
        <v>21</v>
      </c>
      <c r="C13" s="28"/>
      <c r="D13" s="28"/>
      <c r="E13" s="28"/>
      <c r="F13" s="51"/>
      <c r="G13" s="3"/>
      <c r="H13" s="3"/>
      <c r="I13" s="3"/>
      <c r="J13" s="3"/>
      <c r="K13" s="3"/>
      <c r="L13" s="3"/>
      <c r="M13" s="3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spans="1:40" ht="30">
      <c r="A14" s="58">
        <v>3</v>
      </c>
      <c r="B14" s="25" t="s">
        <v>28</v>
      </c>
      <c r="C14" s="38"/>
      <c r="D14" s="33">
        <v>580000</v>
      </c>
      <c r="E14" s="33"/>
      <c r="F14" s="41">
        <v>521152.5</v>
      </c>
      <c r="G14" s="3">
        <f t="shared" si="0"/>
        <v>-58847.5</v>
      </c>
      <c r="H14" s="61" t="s">
        <v>33</v>
      </c>
      <c r="I14" s="61"/>
      <c r="J14" s="61"/>
      <c r="K14" s="61"/>
      <c r="L14" s="61"/>
      <c r="M14" s="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</row>
    <row r="15" spans="1:40" ht="15">
      <c r="A15" s="59"/>
      <c r="B15" s="4" t="s">
        <v>15</v>
      </c>
      <c r="C15" s="16"/>
      <c r="D15" s="34"/>
      <c r="E15" s="16"/>
      <c r="F15" s="42"/>
      <c r="G15" s="3">
        <f t="shared" si="0"/>
        <v>0</v>
      </c>
      <c r="H15" s="61" t="s">
        <v>31</v>
      </c>
      <c r="I15" s="61"/>
      <c r="J15" s="61"/>
      <c r="K15" s="61"/>
      <c r="L15" s="61"/>
      <c r="M15" s="3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1:40" ht="15">
      <c r="A16" s="59"/>
      <c r="B16" s="4" t="s">
        <v>18</v>
      </c>
      <c r="C16" s="16"/>
      <c r="D16" s="34"/>
      <c r="E16" s="16"/>
      <c r="F16" s="42"/>
      <c r="G16" s="3">
        <f t="shared" si="0"/>
        <v>0</v>
      </c>
      <c r="H16" s="61" t="s">
        <v>30</v>
      </c>
      <c r="I16" s="61"/>
      <c r="J16" s="61"/>
      <c r="K16" s="61"/>
      <c r="L16" s="61"/>
      <c r="M16" s="3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:40" ht="15">
      <c r="A17" s="59"/>
      <c r="B17" s="4" t="s">
        <v>10</v>
      </c>
      <c r="C17" s="16"/>
      <c r="D17" s="34"/>
      <c r="E17" s="16"/>
      <c r="F17" s="42"/>
      <c r="G17" s="3">
        <f t="shared" si="0"/>
        <v>0</v>
      </c>
      <c r="H17" s="61" t="s">
        <v>32</v>
      </c>
      <c r="I17" s="61"/>
      <c r="J17" s="61"/>
      <c r="K17" s="61"/>
      <c r="L17" s="61"/>
      <c r="M17" s="3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</row>
    <row r="18" spans="1:40" ht="15">
      <c r="A18" s="60"/>
      <c r="B18" s="5" t="s">
        <v>11</v>
      </c>
      <c r="C18" s="17"/>
      <c r="D18" s="35"/>
      <c r="E18" s="17"/>
      <c r="F18" s="44"/>
      <c r="G18" s="3">
        <f>F18-D18</f>
        <v>0</v>
      </c>
      <c r="H18" s="62" t="s">
        <v>36</v>
      </c>
      <c r="I18" s="62"/>
      <c r="J18" s="62"/>
      <c r="K18" s="62"/>
      <c r="L18" s="62"/>
      <c r="M18" s="3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</row>
    <row r="19" spans="1:40" ht="30" customHeight="1">
      <c r="A19" s="18">
        <v>4</v>
      </c>
      <c r="B19" s="31" t="s">
        <v>5</v>
      </c>
      <c r="C19" s="32"/>
      <c r="D19" s="36">
        <v>120000</v>
      </c>
      <c r="E19" s="36"/>
      <c r="F19" s="45">
        <v>100094.71</v>
      </c>
      <c r="G19" s="3">
        <f t="shared" si="0"/>
        <v>-19905.289999999994</v>
      </c>
      <c r="H19" s="3"/>
      <c r="I19" s="3"/>
      <c r="J19" s="3"/>
      <c r="K19" s="3"/>
      <c r="L19" s="3"/>
      <c r="M19" s="3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</row>
    <row r="20" spans="1:40" ht="25.5" customHeight="1">
      <c r="A20" s="18">
        <v>5</v>
      </c>
      <c r="B20" s="27" t="s">
        <v>17</v>
      </c>
      <c r="C20" s="28"/>
      <c r="D20" s="28">
        <v>900000</v>
      </c>
      <c r="E20" s="28"/>
      <c r="F20" s="45">
        <v>783595.01</v>
      </c>
      <c r="G20" s="3">
        <f t="shared" si="0"/>
        <v>-116404.98999999999</v>
      </c>
      <c r="H20" s="3"/>
      <c r="I20" s="3"/>
      <c r="J20" s="3"/>
      <c r="K20" s="3"/>
      <c r="L20" s="3"/>
      <c r="M20" s="3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</row>
    <row r="21" spans="1:40" ht="32.25" customHeight="1">
      <c r="A21" s="18">
        <v>6</v>
      </c>
      <c r="B21" s="27" t="s">
        <v>9</v>
      </c>
      <c r="C21" s="28"/>
      <c r="D21" s="28"/>
      <c r="E21" s="28"/>
      <c r="F21" s="43"/>
      <c r="G21" s="3">
        <f t="shared" si="0"/>
        <v>0</v>
      </c>
      <c r="H21" s="3"/>
      <c r="I21" s="3"/>
      <c r="J21" s="3"/>
      <c r="K21" s="3"/>
      <c r="L21" s="3"/>
      <c r="M21" s="3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</row>
    <row r="22" spans="1:40" ht="15">
      <c r="A22" s="20">
        <v>7</v>
      </c>
      <c r="B22" s="6" t="s">
        <v>8</v>
      </c>
      <c r="C22" s="14"/>
      <c r="D22" s="14">
        <v>150000</v>
      </c>
      <c r="E22" s="14"/>
      <c r="F22" s="46"/>
      <c r="G22" s="3"/>
      <c r="H22" s="3"/>
      <c r="I22" s="3"/>
      <c r="J22" s="3"/>
      <c r="K22" s="3"/>
      <c r="L22" s="3"/>
      <c r="M22" s="3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1:40" ht="15">
      <c r="A23" s="19"/>
      <c r="B23" s="4" t="s">
        <v>4</v>
      </c>
      <c r="C23" s="16"/>
      <c r="D23" s="16"/>
      <c r="E23" s="16"/>
      <c r="F23" s="42"/>
      <c r="G23" s="3"/>
      <c r="H23" s="3"/>
      <c r="I23" s="3"/>
      <c r="J23" s="3"/>
      <c r="K23" s="3"/>
      <c r="L23" s="3"/>
      <c r="M23" s="3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</row>
    <row r="24" spans="1:40" ht="35.25" customHeight="1">
      <c r="A24" s="21"/>
      <c r="B24" s="4" t="s">
        <v>12</v>
      </c>
      <c r="C24" s="16"/>
      <c r="D24" s="16"/>
      <c r="E24" s="16"/>
      <c r="F24" s="42">
        <v>120000</v>
      </c>
      <c r="G24" s="3">
        <f t="shared" si="0"/>
        <v>120000</v>
      </c>
      <c r="H24" s="3" t="s">
        <v>34</v>
      </c>
      <c r="I24" s="3"/>
      <c r="J24" s="3"/>
      <c r="K24" s="3"/>
      <c r="L24" s="3"/>
      <c r="M24" s="3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1:40" ht="17.25" customHeight="1">
      <c r="A25" s="21"/>
      <c r="B25" s="4"/>
      <c r="C25" s="16"/>
      <c r="D25" s="16"/>
      <c r="E25" s="16"/>
      <c r="F25" s="42"/>
      <c r="G25" s="3"/>
      <c r="H25" s="3"/>
      <c r="I25" s="3"/>
      <c r="J25" s="3"/>
      <c r="K25" s="3"/>
      <c r="L25" s="3"/>
      <c r="M25" s="3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</row>
    <row r="26" spans="1:40" ht="17.25" customHeight="1">
      <c r="A26" s="30"/>
      <c r="B26" s="5"/>
      <c r="C26" s="17"/>
      <c r="D26" s="17"/>
      <c r="E26" s="17"/>
      <c r="F26" s="44"/>
      <c r="G26" s="3"/>
      <c r="H26" s="3"/>
      <c r="I26" s="3"/>
      <c r="J26" s="3"/>
      <c r="K26" s="3"/>
      <c r="L26" s="3"/>
      <c r="M26" s="3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 t="s">
        <v>27</v>
      </c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</row>
    <row r="27" spans="1:25" ht="17.25" customHeight="1">
      <c r="A27" s="18">
        <v>8</v>
      </c>
      <c r="B27" s="27" t="s">
        <v>20</v>
      </c>
      <c r="C27" s="28"/>
      <c r="D27" s="28" t="s">
        <v>26</v>
      </c>
      <c r="E27" s="28" t="s">
        <v>25</v>
      </c>
      <c r="F27" s="43">
        <v>624631</v>
      </c>
      <c r="G27" s="3"/>
      <c r="H27" s="3"/>
      <c r="I27" s="3"/>
      <c r="J27" s="3"/>
      <c r="K27" s="3"/>
      <c r="L27" s="3"/>
      <c r="M27" s="3"/>
      <c r="V27">
        <v>70000</v>
      </c>
      <c r="W27">
        <v>31000</v>
      </c>
      <c r="X27">
        <v>8401</v>
      </c>
      <c r="Y27">
        <v>35230</v>
      </c>
    </row>
    <row r="28" spans="1:13" ht="17.25" customHeight="1">
      <c r="A28" s="18"/>
      <c r="B28" s="27"/>
      <c r="C28" s="28"/>
      <c r="D28" s="29"/>
      <c r="E28" s="28"/>
      <c r="F28" s="28"/>
      <c r="G28" s="3"/>
      <c r="H28" s="3"/>
      <c r="I28" s="3"/>
      <c r="J28" s="3"/>
      <c r="K28" s="3"/>
      <c r="L28" s="3"/>
      <c r="M28" s="3"/>
    </row>
    <row r="29" spans="2:6" ht="18.75" customHeight="1">
      <c r="B29" s="63" t="s">
        <v>29</v>
      </c>
      <c r="C29" s="47"/>
      <c r="D29" s="47"/>
      <c r="E29" s="64">
        <v>67478.87</v>
      </c>
      <c r="F29" s="65"/>
    </row>
    <row r="30" spans="2:6" ht="15">
      <c r="B30" s="63" t="s">
        <v>35</v>
      </c>
      <c r="E30">
        <v>147280.44</v>
      </c>
      <c r="F30" s="66"/>
    </row>
    <row r="31" ht="15">
      <c r="F31" s="66"/>
    </row>
  </sheetData>
  <sheetProtection/>
  <mergeCells count="12">
    <mergeCell ref="H14:L14"/>
    <mergeCell ref="H15:L15"/>
    <mergeCell ref="H16:L16"/>
    <mergeCell ref="H17:L17"/>
    <mergeCell ref="H18:L18"/>
    <mergeCell ref="A14:A18"/>
    <mergeCell ref="A1:F1"/>
    <mergeCell ref="C2:D2"/>
    <mergeCell ref="E2:F2"/>
    <mergeCell ref="A2:A3"/>
    <mergeCell ref="B2:B3"/>
    <mergeCell ref="A9:A12"/>
  </mergeCells>
  <printOptions/>
  <pageMargins left="0.31496062992125984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Рожкова Владимировна Ирина</cp:lastModifiedBy>
  <cp:lastPrinted>2020-03-19T11:12:21Z</cp:lastPrinted>
  <dcterms:created xsi:type="dcterms:W3CDTF">2012-04-10T07:48:06Z</dcterms:created>
  <dcterms:modified xsi:type="dcterms:W3CDTF">2022-03-24T03:54:15Z</dcterms:modified>
  <cp:category/>
  <cp:version/>
  <cp:contentType/>
  <cp:contentStatus/>
</cp:coreProperties>
</file>